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2"/>
  </bookViews>
  <sheets>
    <sheet name="tab. 5 ÚZ 33079" sheetId="7" r:id="rId1"/>
  </sheets>
  <definedNames>
    <definedName name="_xlnm.Print_Area" localSheetId="0">'tab. 5 ÚZ 33079'!$B$1:$L$12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7" l="1"/>
  <c r="L5" i="7"/>
  <c r="L8" i="7"/>
  <c r="L7" i="7"/>
  <c r="I12" i="7" l="1"/>
  <c r="J8" i="7"/>
  <c r="L11" i="7"/>
  <c r="L10" i="7"/>
  <c r="L9" i="7"/>
  <c r="J12" i="7" l="1"/>
  <c r="K12" i="7"/>
  <c r="L12" i="7"/>
  <c r="H12" i="7" l="1"/>
  <c r="G12" i="7"/>
  <c r="A6" i="7" l="1"/>
  <c r="A7" i="7" s="1"/>
  <c r="A8" i="7" s="1"/>
  <c r="A9" i="7" s="1"/>
  <c r="A10" i="7" s="1"/>
</calcChain>
</file>

<file path=xl/sharedStrings.xml><?xml version="1.0" encoding="utf-8"?>
<sst xmlns="http://schemas.openxmlformats.org/spreadsheetml/2006/main" count="24" uniqueCount="24">
  <si>
    <t>RED_IZO</t>
  </si>
  <si>
    <t>IČO</t>
  </si>
  <si>
    <t>Mateřská škola Beruška, Chlumec nad Cidlinou, Pod Loretou 460/IV</t>
  </si>
  <si>
    <t>Mateřská škola, Neděliště</t>
  </si>
  <si>
    <t>Základní škola a Mateřská škola, Vernéřovice, okres Náchod</t>
  </si>
  <si>
    <t>Základní škola a Mateřská škola Hronov, okres Náchod</t>
  </si>
  <si>
    <t>Mateřská škola Nový Hrádek</t>
  </si>
  <si>
    <t>Základní škola a Mateřská škola, Černčice, okres Náchod</t>
  </si>
  <si>
    <t>Pořad. číslo</t>
  </si>
  <si>
    <t>ORG</t>
  </si>
  <si>
    <t>ODPA</t>
  </si>
  <si>
    <t>Název a adresa školy</t>
  </si>
  <si>
    <t>Podpora financování přímé pedagogické činnosti učitelů do nároku PHmax v mateřských, základních, středních školách a konzervatořích, ÚZ 33079</t>
  </si>
  <si>
    <t>Rada KHK dne 5.10.2020</t>
  </si>
  <si>
    <t>modul A - dotace pro mateřské školy</t>
  </si>
  <si>
    <t>Schválené navýšení průměr.  počtu hodin týdně k zajištění rozšířeného provozu MŠ</t>
  </si>
  <si>
    <t>Schválené navýšení počtu úvazků potřebných k zajištění rozšířeného provozu MŠ</t>
  </si>
  <si>
    <t>částky v Kč</t>
  </si>
  <si>
    <t>platy na 4 měsíce</t>
  </si>
  <si>
    <t>zákonné odvody 33,8%</t>
  </si>
  <si>
    <t>FKSP</t>
  </si>
  <si>
    <t>NIV celkem</t>
  </si>
  <si>
    <t>tab. č. 5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</si>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</sst>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K_č_-;\-* #,##0.00\ _K_č_-;_-* &quot;-&quot;??\ _K_č_-;_-@_-"/>
    <numFmt numFmtId="165" formatCode="0.0000"/>
    <numFmt numFmtId="166" formatCode="#,##0.00\ &quot;Kč&quot;"/>
    <numFmt numFmtId="167" formatCode="#,##0.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8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0" fillId="0" borderId="1" xfId="0" applyFill="1" applyBorder="1" applyAlignment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2" xfId="0" applyFill="1" applyBorder="1"/>
    <xf numFmtId="0" fontId="7" fillId="0" borderId="6" xfId="0" applyFont="1" applyBorder="1" applyAlignment="1">
      <alignment horizontal="center" vertical="center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3" fillId="0" borderId="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right"/>
    </xf>
    <xf numFmtId="4" fontId="12" fillId="2" borderId="6" xfId="0" applyNumberFormat="1" applyFont="1" applyFill="1" applyBorder="1" applyAlignment="1">
      <alignment horizontal="center" vertical="center" wrapText="1"/>
    </xf>
    <xf numFmtId="4" fontId="12" fillId="2" borderId="12" xfId="2" applyNumberFormat="1" applyFont="1" applyFill="1" applyBorder="1" applyAlignment="1">
      <alignment horizontal="center" vertical="center" wrapText="1"/>
    </xf>
    <xf numFmtId="166" fontId="12" fillId="2" borderId="16" xfId="2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0" fillId="0" borderId="9" xfId="0" applyFill="1" applyBorder="1" applyAlignment="1"/>
    <xf numFmtId="0" fontId="0" fillId="0" borderId="9" xfId="0" applyFill="1" applyBorder="1"/>
    <xf numFmtId="0" fontId="0" fillId="0" borderId="13" xfId="0" applyFill="1" applyBorder="1"/>
    <xf numFmtId="2" fontId="3" fillId="0" borderId="8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7" fontId="0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0" fillId="0" borderId="11" xfId="0" applyFill="1" applyBorder="1" applyAlignment="1"/>
    <xf numFmtId="0" fontId="0" fillId="0" borderId="11" xfId="0" applyFill="1" applyBorder="1"/>
    <xf numFmtId="0" fontId="0" fillId="0" borderId="14" xfId="0" applyFill="1" applyBorder="1"/>
    <xf numFmtId="165" fontId="0" fillId="0" borderId="10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7" fontId="0" fillId="0" borderId="11" xfId="0" applyNumberFormat="1" applyFont="1" applyFill="1" applyBorder="1" applyAlignment="1">
      <alignment horizontal="center" vertical="center"/>
    </xf>
    <xf numFmtId="167" fontId="0" fillId="0" borderId="14" xfId="0" applyNumberFormat="1" applyFont="1" applyFill="1" applyBorder="1" applyAlignment="1">
      <alignment horizontal="center" vertical="center"/>
    </xf>
    <xf numFmtId="167" fontId="3" fillId="0" borderId="26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/>
    </xf>
    <xf numFmtId="168" fontId="3" fillId="0" borderId="27" xfId="0" applyNumberFormat="1" applyFont="1" applyBorder="1" applyAlignment="1">
      <alignment horizontal="center" vertical="center"/>
    </xf>
    <xf numFmtId="168" fontId="3" fillId="0" borderId="0" xfId="0" applyNumberFormat="1" applyFont="1" applyBorder="1" applyAlignment="1">
      <alignment horizontal="center" vertical="center"/>
    </xf>
    <xf numFmtId="167" fontId="14" fillId="0" borderId="9" xfId="0" applyNumberFormat="1" applyFont="1" applyFill="1" applyBorder="1" applyAlignment="1">
      <alignment horizontal="center" vertical="center"/>
    </xf>
    <xf numFmtId="167" fontId="14" fillId="0" borderId="13" xfId="0" applyNumberFormat="1" applyFont="1" applyFill="1" applyBorder="1" applyAlignment="1">
      <alignment horizontal="center" vertical="center"/>
    </xf>
    <xf numFmtId="167" fontId="15" fillId="0" borderId="23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7" fontId="14" fillId="0" borderId="2" xfId="0" applyNumberFormat="1" applyFont="1" applyFill="1" applyBorder="1" applyAlignment="1">
      <alignment horizontal="center" vertical="center"/>
    </xf>
    <xf numFmtId="167" fontId="15" fillId="0" borderId="1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6" fillId="0" borderId="27" xfId="0" applyFont="1" applyFill="1" applyBorder="1" applyAlignment="1"/>
    <xf numFmtId="0" fontId="11" fillId="0" borderId="27" xfId="0" applyFont="1" applyFill="1" applyBorder="1" applyAlignment="1"/>
  </cellXfs>
  <cellStyles count="3">
    <cellStyle name="Čárka" xfId="2" builtinId="3"/>
    <cellStyle name="Normální" xfId="0" builtinId="0"/>
    <cellStyle name="normální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"/>
  <sheetViews>
    <sheetView tabSelected="1" zoomScale="90" zoomScaleNormal="90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D4" sqref="D4"/>
    </sheetView>
  </sheetViews>
  <sheetFormatPr defaultRowHeight="14.4" x14ac:dyDescent="0.3"/>
  <cols>
    <col min="1" max="1" width="7.109375" style="1" customWidth="1"/>
    <col min="2" max="2" width="6.88671875" style="1" customWidth="1"/>
    <col min="3" max="3" width="7.44140625" style="1" customWidth="1"/>
    <col min="4" max="4" width="55.88671875" style="1" customWidth="1"/>
    <col min="5" max="5" width="12.33203125" style="1" customWidth="1"/>
    <col min="6" max="6" width="12.5546875" style="1" customWidth="1"/>
    <col min="7" max="7" width="16.88671875" style="1" customWidth="1"/>
    <col min="8" max="8" width="16.5546875" style="1" customWidth="1"/>
    <col min="9" max="11" width="11.109375" style="7" customWidth="1"/>
    <col min="12" max="12" width="14.109375" style="7" customWidth="1"/>
    <col min="13" max="43" width="9.109375" style="7"/>
  </cols>
  <sheetData>
    <row r="1" spans="1:43" ht="24.75" customHeight="1" x14ac:dyDescent="0.3">
      <c r="A1" s="7"/>
      <c r="B1" s="16" t="s">
        <v>12</v>
      </c>
      <c r="C1" s="7"/>
      <c r="D1" s="7"/>
      <c r="E1" s="7"/>
      <c r="F1" s="7"/>
      <c r="G1" s="7"/>
      <c r="H1" s="7"/>
    </row>
    <row r="2" spans="1:43" ht="16.2" thickBot="1" x14ac:dyDescent="0.35">
      <c r="A2" s="7"/>
      <c r="B2" s="16" t="s">
        <v>14</v>
      </c>
      <c r="C2" s="7"/>
      <c r="D2" s="7"/>
      <c r="E2" s="7"/>
      <c r="F2" s="7"/>
      <c r="G2" s="7"/>
      <c r="H2" s="7"/>
      <c r="I2"/>
      <c r="J2"/>
      <c r="K2"/>
      <c r="L2" s="17" t="s">
        <v>22</v>
      </c>
    </row>
    <row r="3" spans="1:43" s="6" customFormat="1" ht="20.25" customHeight="1" thickBot="1" x14ac:dyDescent="0.35">
      <c r="A3" s="8"/>
      <c r="B3" t="s">
        <v>13</v>
      </c>
      <c r="C3" s="8"/>
      <c r="D3" s="8"/>
      <c r="E3" s="8"/>
      <c r="F3" s="8"/>
      <c r="G3" s="8"/>
      <c r="H3" s="8"/>
      <c r="I3"/>
      <c r="J3"/>
      <c r="K3"/>
      <c r="L3" s="17" t="s">
        <v>17</v>
      </c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4" customFormat="1" ht="102.75" customHeight="1" thickBot="1" x14ac:dyDescent="0.35">
      <c r="A4" s="12" t="s">
        <v>8</v>
      </c>
      <c r="B4" s="13" t="s">
        <v>9</v>
      </c>
      <c r="C4" s="14" t="s">
        <v>10</v>
      </c>
      <c r="D4" s="15" t="s">
        <v>11</v>
      </c>
      <c r="E4" s="22" t="s">
        <v>0</v>
      </c>
      <c r="F4" s="23" t="s">
        <v>1</v>
      </c>
      <c r="G4" s="24" t="s">
        <v>15</v>
      </c>
      <c r="H4" s="25" t="s">
        <v>16</v>
      </c>
      <c r="I4" s="18" t="s">
        <v>18</v>
      </c>
      <c r="J4" s="18" t="s">
        <v>19</v>
      </c>
      <c r="K4" s="19" t="s">
        <v>20</v>
      </c>
      <c r="L4" s="20" t="s">
        <v>21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x14ac:dyDescent="0.3">
      <c r="A5" s="26">
        <v>1</v>
      </c>
      <c r="B5" s="54">
        <v>7014</v>
      </c>
      <c r="C5" s="55">
        <v>3111</v>
      </c>
      <c r="D5" s="29" t="s">
        <v>2</v>
      </c>
      <c r="E5" s="30">
        <v>668000597</v>
      </c>
      <c r="F5" s="31">
        <v>75017423</v>
      </c>
      <c r="G5" s="32">
        <v>25</v>
      </c>
      <c r="H5" s="33">
        <v>0.80649999999999999</v>
      </c>
      <c r="I5" s="34">
        <v>102168</v>
      </c>
      <c r="J5" s="48">
        <v>34536</v>
      </c>
      <c r="K5" s="49">
        <v>2040</v>
      </c>
      <c r="L5" s="50">
        <f>SUM(I5:K5)</f>
        <v>138744</v>
      </c>
    </row>
    <row r="6" spans="1:43" x14ac:dyDescent="0.3">
      <c r="A6" s="27">
        <f>A5+1</f>
        <v>2</v>
      </c>
      <c r="B6" s="56">
        <v>7019</v>
      </c>
      <c r="C6" s="57">
        <v>3111</v>
      </c>
      <c r="D6" s="2" t="s">
        <v>3</v>
      </c>
      <c r="E6" s="3">
        <v>600088251</v>
      </c>
      <c r="F6" s="5">
        <v>75016575</v>
      </c>
      <c r="G6" s="11">
        <v>18.29</v>
      </c>
      <c r="H6" s="10">
        <v>0.59</v>
      </c>
      <c r="I6" s="21">
        <v>74744</v>
      </c>
      <c r="J6" s="51">
        <v>25264</v>
      </c>
      <c r="K6" s="52">
        <v>1492</v>
      </c>
      <c r="L6" s="53">
        <f>SUM(I6:K6)</f>
        <v>101500</v>
      </c>
    </row>
    <row r="7" spans="1:43" x14ac:dyDescent="0.3">
      <c r="A7" s="27">
        <f t="shared" ref="A7:A10" si="0">A6+1</f>
        <v>3</v>
      </c>
      <c r="B7" s="56">
        <v>7420</v>
      </c>
      <c r="C7" s="57">
        <v>3117</v>
      </c>
      <c r="D7" s="2" t="s">
        <v>4</v>
      </c>
      <c r="E7" s="3">
        <v>650061225</v>
      </c>
      <c r="F7" s="5">
        <v>75016630</v>
      </c>
      <c r="G7" s="11">
        <v>2.5</v>
      </c>
      <c r="H7" s="10">
        <v>8.0600000000000005E-2</v>
      </c>
      <c r="I7" s="21">
        <v>10212</v>
      </c>
      <c r="J7" s="51">
        <v>3452</v>
      </c>
      <c r="K7" s="52">
        <v>204</v>
      </c>
      <c r="L7" s="53">
        <f>SUM(I7:K7)</f>
        <v>13868</v>
      </c>
    </row>
    <row r="8" spans="1:43" x14ac:dyDescent="0.3">
      <c r="A8" s="27">
        <f t="shared" si="0"/>
        <v>4</v>
      </c>
      <c r="B8" s="56">
        <v>7454</v>
      </c>
      <c r="C8" s="57">
        <v>3113</v>
      </c>
      <c r="D8" s="2" t="s">
        <v>5</v>
      </c>
      <c r="E8" s="3">
        <v>600093891</v>
      </c>
      <c r="F8" s="5">
        <v>70995397</v>
      </c>
      <c r="G8" s="11">
        <v>13.5</v>
      </c>
      <c r="H8" s="10">
        <v>0.4355</v>
      </c>
      <c r="I8" s="21">
        <v>55172</v>
      </c>
      <c r="J8" s="51">
        <f t="shared" ref="J8" si="1">ROUND(I8*0.338,0)</f>
        <v>18648</v>
      </c>
      <c r="K8" s="52">
        <v>1100</v>
      </c>
      <c r="L8" s="53">
        <f>SUM(I8:K8)</f>
        <v>74920</v>
      </c>
    </row>
    <row r="9" spans="1:43" x14ac:dyDescent="0.3">
      <c r="A9" s="27">
        <f t="shared" si="0"/>
        <v>5</v>
      </c>
      <c r="B9" s="56">
        <v>7485</v>
      </c>
      <c r="C9" s="57">
        <v>3111</v>
      </c>
      <c r="D9" s="2" t="s">
        <v>6</v>
      </c>
      <c r="E9" s="3">
        <v>668000139</v>
      </c>
      <c r="F9" s="5">
        <v>75015269</v>
      </c>
      <c r="G9" s="11">
        <v>8.5</v>
      </c>
      <c r="H9" s="10">
        <v>0.2742</v>
      </c>
      <c r="I9" s="21">
        <v>34736</v>
      </c>
      <c r="J9" s="51">
        <v>11744</v>
      </c>
      <c r="K9" s="52">
        <v>692</v>
      </c>
      <c r="L9" s="53">
        <f t="shared" ref="L9:L11" si="2">SUM(I9:K9)</f>
        <v>47172</v>
      </c>
    </row>
    <row r="10" spans="1:43" x14ac:dyDescent="0.3">
      <c r="A10" s="27">
        <f t="shared" si="0"/>
        <v>6</v>
      </c>
      <c r="B10" s="56">
        <v>7510</v>
      </c>
      <c r="C10" s="57">
        <v>3117</v>
      </c>
      <c r="D10" s="2" t="s">
        <v>7</v>
      </c>
      <c r="E10" s="3">
        <v>650060652</v>
      </c>
      <c r="F10" s="5">
        <v>70986134</v>
      </c>
      <c r="G10" s="11">
        <v>22</v>
      </c>
      <c r="H10" s="10">
        <v>0.7097</v>
      </c>
      <c r="I10" s="21">
        <v>89908</v>
      </c>
      <c r="J10" s="51">
        <v>30388</v>
      </c>
      <c r="K10" s="52">
        <v>1796</v>
      </c>
      <c r="L10" s="53">
        <f t="shared" si="2"/>
        <v>122092</v>
      </c>
    </row>
    <row r="11" spans="1:43" ht="15" thickBot="1" x14ac:dyDescent="0.35">
      <c r="A11" s="28"/>
      <c r="B11" s="35"/>
      <c r="C11" s="36"/>
      <c r="D11" s="37"/>
      <c r="E11" s="38"/>
      <c r="F11" s="39"/>
      <c r="G11" s="40"/>
      <c r="H11" s="41"/>
      <c r="I11" s="42"/>
      <c r="J11" s="42"/>
      <c r="K11" s="43"/>
      <c r="L11" s="44">
        <f t="shared" si="2"/>
        <v>0</v>
      </c>
    </row>
    <row r="12" spans="1:43" ht="18" x14ac:dyDescent="0.35">
      <c r="A12" s="58"/>
      <c r="B12" s="58"/>
      <c r="C12" s="58"/>
      <c r="D12" s="59" t="s">
        <v>23</v>
      </c>
      <c r="E12" s="58"/>
      <c r="F12" s="58"/>
      <c r="G12" s="45">
        <f>SUM(G5:G11)</f>
        <v>89.789999999999992</v>
      </c>
      <c r="H12" s="45">
        <f>SUM(H5:H11)</f>
        <v>2.8964999999999996</v>
      </c>
      <c r="I12" s="46">
        <f t="shared" ref="I12:L12" si="3">SUM(I5:I11)</f>
        <v>366940</v>
      </c>
      <c r="J12" s="47">
        <f t="shared" si="3"/>
        <v>124032</v>
      </c>
      <c r="K12" s="47">
        <f t="shared" si="3"/>
        <v>7324</v>
      </c>
      <c r="L12" s="47">
        <f t="shared" si="3"/>
        <v>498296</v>
      </c>
    </row>
  </sheetData>
  <conditionalFormatting sqref="I4:J4">
    <cfRule type="cellIs" dxfId="0" priority="1" operator="lessThan">
      <formula>0</formula>
    </cfRule>
  </conditionalFormatting>
  <pageMargins left="0.36" right="0.36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5 ÚZ 33079</vt:lpstr>
      <vt:lpstr>'tab. 5 ÚZ 33079'!Oblast_tisku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2020-10-14T05:18:14Z</dcterms:modified>
</cp:coreProperties>
</file>